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EU2026026_F Unbemanntes Luftfahrtsystem (UAV) Hexacopter Drohne\"/>
    </mc:Choice>
  </mc:AlternateContent>
  <xr:revisionPtr revIDLastSave="0" documentId="13_ncr:1_{F79530AC-03EF-4908-A240-12492C29A930}" xr6:coauthVersionLast="47" xr6:coauthVersionMax="47" xr10:uidLastSave="{00000000-0000-0000-0000-000000000000}"/>
  <bookViews>
    <workbookView xWindow="-120" yWindow="-120" windowWidth="29040" windowHeight="17520" xr2:uid="{00000000-000D-0000-FFFF-FFFF00000000}"/>
  </bookViews>
  <sheets>
    <sheet name="Tabelle1" sheetId="1" r:id="rId1"/>
    <sheet name="Tabelle2" sheetId="2" r:id="rId2"/>
    <sheet name="Tabelle3" sheetId="3" r:id="rId3"/>
  </sheets>
  <definedNames>
    <definedName name="_xlnm._FilterDatabase" localSheetId="0" hidden="1">Tabelle1!$A$1:$F$55</definedName>
    <definedName name="_xlnm.Print_Area" localSheetId="0">Tabelle1!$A$1:$F$55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1" l="1"/>
  <c r="F22" i="1"/>
  <c r="F34" i="1" l="1"/>
  <c r="E40" i="1"/>
  <c r="F16" i="1"/>
  <c r="F42" i="1" l="1"/>
  <c r="F44" i="1" s="1"/>
  <c r="F46" i="1" s="1"/>
  <c r="F48" i="1" s="1"/>
  <c r="F5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 ref="D22" authorId="0" shapeId="0" xr:uid="{38C8CC53-DAF4-495A-B101-58CC9197786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 ref="D27" authorId="0" shapeId="0" xr:uid="{1F23ED1C-BACB-499C-A828-0760CE8A611E}">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<sst xmlns="http://schemas.openxmlformats.org/spreadsheetml/2006/main" count="63" uniqueCount="55">
  <si>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</si>
  <si>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</si>
  <si>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</si>
  <si>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</si>
  <si>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</si>
  <si>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</si>
  <si>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</si>
  <si>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</si>
  <si>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</si>
  <si>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</si>
  <si>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</si>
  <si>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</si>
  <si>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</si>
  <si>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</si>
  <si>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</si>
  <si>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</si>
  <si>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</si>
  <si>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</si>
  <si>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</si>
  <si>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</si>
  <si>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</si>
  <si>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</si>
  <si>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</si>
  <si>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</si>
  <si>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</si>
  <si>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</si>
  <si>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</si>
  <si>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</si>
  <si>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</si>
  <si>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</si>
  <si>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</si>
  <si>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</si>
  <si>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</si>
  <si>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</si>
  <si>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</si>
  <si>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</si>
  <si>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4.B.WGEU2026026_F</t>
  </si>
  <si>
    <t>Frau S. Sawallisch</t>
  </si>
  <si>
    <t>Unbemanntes Luftfahrtsystem (UAV) bzw. Hexacopter Drohne</t>
  </si>
  <si>
    <t>Gegenstand des Verfahrens ist die Beschaffung eines Unbemanntes Luftfahrtsystems (UAV) bzw. einer Hexacopter Drohne, das durch eine modulare Bauweise, eine Nutzlastkapazität von bis zu 5 kg sowie eine offene Systemarchitektur die flexible Integration unterschiedlicher Fernerkundungssensoren ermöglicht.
Entscheidend sind die technischen Voraussetzungen zur Integration der vorhandenen Sensorik und der bestehenden Forschungsworkflows. Hierzu zählen insbesondere Kamerasysteme Sony Alpha 7R III und Sony Alpha 7R V.
Die technische Kompatibilität zu den vorhandenen Sensorsystemen ist dadurch begründet, dass die Kamerasysteme auf dem UAV mechanisch, elektrisch und softwareseitig integriert sowie während des Fluges automatisiert ausgelöst werden können müssen. Darüber hinaus ist erforderlich, dass RTK-korrigierte GNSS-Positionsdaten im Rahmen der Georeferenzierung automatisiert den aufgenommenen Bilddaten bzw. deren Metadaten (EXIF) zugeordnet werden können. Dies ist notwendig, um bestehende photogrammetrische Workflows (Structure from Motion), Georeferenzierungsverfahren sowie die Vergleichbarkeit und Reproduzierbarkeit der erzeugten Datensätze sicherzustellen.</t>
  </si>
  <si>
    <t>Die zu beschaffende Hexacopter Drohne muss insbesondere folgende Spezifikationen erfüllen:
- Nutzlast bis 5 kg bei kompakter, modularer Bauweise
- Offene Systemarchitektur (kein proprietäres Ökosystem, Zugriff auf Schnittstellen/SDK erforderlich)
- Unterstützung von Missionsplanungssoftware (z. B. ArduPilot/UGCS)
- Integration externer Sensorik (DSLR/Vollformatkameras, thermische Sensorik) inkl. Triggerbarkeit
- Möglichkeit zur Georeferenzierung (RTK-korrigierte GNSS-Daten in Bildmetadaten)
- RTK-fähige GNSS-Integration mit externer Korrekturdatenzuführung (NTRIP oder über Basisstation, wie eigene
Basisstation am Dach Haus 27 am Campus Golm)
- Dual-GNSS-System zur hochpräzisen Positions- und Orientierungsbestimmung
- Kompatibilität mit Gimbal-Systemen (z. B. Gremsy T3 V3 Gimbal)
- Offenheit und Kompatibilität für den Einsatz weiterer fernerkundlicher Sensorsysteme (z. B. angeführte Thermalkamera mit eigenem Gimbal)</t>
  </si>
  <si>
    <t>Lieferung frei Verwendungsstelle, bis in den Raum der Anwendung</t>
  </si>
  <si>
    <t>Lieferung erfolgt:</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</si>
  <si>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</si>
  <si>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</si>
  <si>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</si>
  <si>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</si>
  <si>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</si>
  <si>
    <t>Begründet in der technischen Kompatibilität mit den vorhandenen Sensorsystemen/Kamerasystemen Sony Alpha 7R III und Sony Alpha 7R V ergeben sich insbesondere folgende Anforderungen:
- offene Schnittstellen (SDKs),
- Möglichkeit zur externen Sensorintegration und Triggerbarkeit (insbesondere der vorhandenen Sony-Alpha-Kameras 7R III und 7R V),
- RTK-fähige GNSS-Integration mit externer Korrekturdatenzuführung,
- Unterstützung offener Missionsplanungssoftware (z. B. ArduPilot/UGCS),
- Kompatibilität mit vorhandenen Kamerasystemen (Sony Alpha 7R III und Sony Alpha 7R V)
- Kompatibilität mit thermischen Sensorsystemen (Die Möglichkeit der Integration einer Thermalkamera muss gegeben sein.).</t>
  </si>
  <si>
    <t>3</t>
  </si>
  <si>
    <t>Flugakku + ein Ersatzakku sowie ein kompatibles Ladesystem</t>
  </si>
  <si>
    <t>Dem Angebot sind die üblichen technischen Dokumentationen zum UAS, insbesondere Bedienungsanleitung, technische Spezifikationen sowie Unterlagen zur Inbetriebnahme und Wartung beizufügen.
Eine jährliche Wartung ist derzeit nicht Bestandteil der Beschaffung.</t>
  </si>
  <si>
    <t>Eine elektronische Fernidentifikation entsprechend der geltenden Anforderungen von EASA/LBA soll Bestandteil des Systems bzw. kompatibel integrierbar sein.</t>
  </si>
  <si>
    <t>4</t>
  </si>
  <si>
    <t>Rucksack oder Koffer für den 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</si>
</sst>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29">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49" fontId="5" fillId="0" borderId="1"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5" fillId="0" borderId="0" xfId="0" applyFont="1" applyAlignment="1" applyProtection="1">
      <alignment vertical="center" wrapText="1"/>
    </xf>
    <xf numFmtId="0" fontId="5" fillId="0" borderId="5" xfId="0" applyFont="1" applyBorder="1" applyAlignment="1" applyProtection="1">
      <alignment vertical="top" wrapText="1"/>
    </xf>
    <xf numFmtId="0" fontId="5" fillId="0" borderId="9" xfId="0" applyFont="1" applyBorder="1" applyAlignment="1" applyProtection="1">
      <alignmen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3" xfId="0" applyFont="1" applyBorder="1" applyAlignment="1" applyProtection="1">
      <alignment horizontal="center" wrapText="1"/>
    </xf>
    <xf numFmtId="0" fontId="5" fillId="0" borderId="1" xfId="0" applyFont="1" applyBorder="1" applyAlignment="1" applyProtection="1">
      <alignment vertical="center" wrapText="1"/>
    </xf>
    <xf numFmtId="0" fontId="5" fillId="0" borderId="6" xfId="0" applyFont="1" applyBorder="1" applyAlignment="1" applyProtection="1">
      <alignment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0" fontId="5" fillId="3" borderId="1"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6" fillId="0" borderId="4"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5" fillId="0" borderId="0" xfId="0" applyFont="1" applyAlignment="1">
      <alignment wrapText="1"/>
    </xf>
    <xf numFmtId="0" fontId="6" fillId="0" borderId="6" xfId="0" applyFont="1" applyBorder="1" applyAlignment="1">
      <alignment wrapText="1"/>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164" fontId="5" fillId="0" borderId="1" xfId="0" applyNumberFormat="1" applyFont="1" applyBorder="1" applyAlignment="1" applyProtection="1">
      <alignment horizontal="left" vertical="center" wrapText="1"/>
    </xf>
    <xf numFmtId="0" fontId="5" fillId="0" borderId="10"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44" fontId="5" fillId="0" borderId="1" xfId="13" applyFont="1" applyBorder="1" applyAlignment="1" applyProtection="1">
      <alignment horizontal="center" vertical="center" wrapText="1"/>
    </xf>
    <xf numFmtId="44" fontId="5" fillId="0" borderId="10" xfId="13" applyFont="1" applyBorder="1" applyAlignment="1" applyProtection="1">
      <alignment horizontal="center" vertical="center" wrapText="1"/>
    </xf>
    <xf numFmtId="164" fontId="6" fillId="0" borderId="1" xfId="0" applyNumberFormat="1"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49" fontId="5" fillId="0" borderId="1"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49" fontId="5" fillId="0" borderId="13"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7" xfId="0" applyFont="1" applyBorder="1" applyAlignment="1" applyProtection="1">
      <alignment horizontal="center" wrapText="1"/>
    </xf>
    <xf numFmtId="0" fontId="6" fillId="0" borderId="10" xfId="0" applyFont="1" applyBorder="1" applyAlignment="1" applyProtection="1">
      <alignment horizontal="center"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1" fontId="5" fillId="2" borderId="1" xfId="0" applyNumberFormat="1" applyFont="1" applyFill="1" applyBorder="1" applyAlignment="1" applyProtection="1">
      <alignment horizontal="center" vertical="center" wrapText="1"/>
      <protection locked="0"/>
    </xf>
    <xf numFmtId="1" fontId="5" fillId="2" borderId="10"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2" borderId="3" xfId="0" applyFont="1" applyFill="1" applyBorder="1" applyAlignment="1" applyProtection="1">
      <alignment horizontal="left" wrapTex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6" xfId="0" applyFont="1" applyBorder="1" applyAlignment="1" applyProtection="1">
      <alignment horizontal="center" vertical="center" wrapText="1"/>
    </xf>
    <xf numFmtId="0" fontId="5" fillId="0" borderId="14" xfId="0" applyFont="1" applyBorder="1" applyAlignment="1" applyProtection="1">
      <alignment horizontal="left" vertical="center" wrapText="1"/>
    </xf>
    <xf numFmtId="0" fontId="5" fillId="0" borderId="15" xfId="0" applyFont="1" applyBorder="1" applyAlignment="1" applyProtection="1">
      <alignment horizontal="left"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 xfId="0" applyFont="1" applyBorder="1" applyAlignment="1" applyProtection="1">
      <alignment horizontal="center" vertical="center" wrapText="1"/>
    </xf>
    <xf numFmtId="0" fontId="5" fillId="0" borderId="11" xfId="0" applyFont="1" applyBorder="1" applyAlignment="1" applyProtection="1">
      <alignment horizontal="left" vertical="center" wrapText="1"/>
    </xf>
    <xf numFmtId="0" fontId="0" fillId="0" borderId="12" xfId="0" applyFont="1" applyBorder="1" applyAlignment="1">
      <alignment horizontal="left" vertical="center" wrapText="1"/>
    </xf>
    <xf numFmtId="0" fontId="0" fillId="0" borderId="8" xfId="0" applyFont="1" applyBorder="1" applyAlignment="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5"/>
  <sheetViews>
    <sheetView tabSelected="1" topLeftCell="A17" zoomScaleNormal="100" workbookViewId="0">
      <selection activeCell="H30" sqref="H30"/>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96" t="s">
        <v>22</v>
      </c>
      <c r="B1" s="97"/>
      <c r="C1" s="98" t="s">
        <v>12</v>
      </c>
      <c r="D1" s="99"/>
      <c r="E1" s="99"/>
      <c r="F1" s="100"/>
    </row>
    <row r="2" spans="1:8" ht="12.75" customHeight="1" x14ac:dyDescent="0.2">
      <c r="A2" s="3"/>
      <c r="B2" s="2"/>
      <c r="C2" s="101"/>
      <c r="D2" s="102"/>
      <c r="E2" s="102"/>
      <c r="F2" s="105"/>
    </row>
    <row r="3" spans="1:8" ht="12.75" customHeight="1" x14ac:dyDescent="0.2">
      <c r="A3" s="3" t="s">
        <v>15</v>
      </c>
      <c r="B3" s="2" t="s">
        <v>36</v>
      </c>
      <c r="C3" s="108" t="s">
        <v>35</v>
      </c>
      <c r="D3" s="109"/>
      <c r="E3" s="109"/>
      <c r="F3" s="110"/>
    </row>
    <row r="4" spans="1:8" ht="12.75" customHeight="1" x14ac:dyDescent="0.2">
      <c r="A4" s="3"/>
      <c r="B4" s="2"/>
      <c r="C4" s="101"/>
      <c r="D4" s="102"/>
      <c r="E4" s="102"/>
      <c r="F4" s="105"/>
    </row>
    <row r="5" spans="1:8" ht="12.75" customHeight="1" x14ac:dyDescent="0.2">
      <c r="A5" s="14" t="s">
        <v>32</v>
      </c>
      <c r="B5" s="106" t="s">
        <v>38</v>
      </c>
      <c r="C5" s="98" t="s">
        <v>13</v>
      </c>
      <c r="D5" s="99"/>
      <c r="E5" s="99"/>
      <c r="F5" s="100"/>
      <c r="H5" s="6"/>
    </row>
    <row r="6" spans="1:8" x14ac:dyDescent="0.2">
      <c r="A6" s="15"/>
      <c r="B6" s="107"/>
      <c r="C6" s="101"/>
      <c r="D6" s="102"/>
      <c r="E6" s="103"/>
      <c r="F6" s="104"/>
    </row>
    <row r="7" spans="1:8" ht="12.75" customHeight="1" x14ac:dyDescent="0.2">
      <c r="A7" s="63" t="s">
        <v>34</v>
      </c>
      <c r="B7" s="64"/>
      <c r="C7" s="98" t="s">
        <v>0</v>
      </c>
      <c r="D7" s="99"/>
      <c r="E7" s="99"/>
      <c r="F7" s="100"/>
    </row>
    <row r="8" spans="1:8" ht="12.75" customHeight="1" x14ac:dyDescent="0.2">
      <c r="A8" s="124"/>
      <c r="B8" s="125"/>
      <c r="C8" s="101"/>
      <c r="D8" s="102"/>
      <c r="E8" s="103"/>
      <c r="F8" s="104"/>
    </row>
    <row r="9" spans="1:8" ht="12.75" customHeight="1" x14ac:dyDescent="0.2">
      <c r="A9" s="124"/>
      <c r="B9" s="125"/>
      <c r="C9" s="98" t="s">
        <v>16</v>
      </c>
      <c r="D9" s="99"/>
      <c r="E9" s="99"/>
      <c r="F9" s="100"/>
    </row>
    <row r="10" spans="1:8" ht="12.75" customHeight="1" x14ac:dyDescent="0.2">
      <c r="A10" s="124"/>
      <c r="B10" s="125"/>
      <c r="C10" s="101"/>
      <c r="D10" s="102"/>
      <c r="E10" s="103"/>
      <c r="F10" s="104"/>
    </row>
    <row r="11" spans="1:8" x14ac:dyDescent="0.2">
      <c r="A11" s="14" t="s">
        <v>18</v>
      </c>
      <c r="B11" s="16" t="s">
        <v>37</v>
      </c>
      <c r="C11" s="98" t="s">
        <v>1</v>
      </c>
      <c r="D11" s="99"/>
      <c r="E11" s="99"/>
      <c r="F11" s="100"/>
    </row>
    <row r="12" spans="1:8" x14ac:dyDescent="0.2">
      <c r="A12" s="15"/>
      <c r="B12" s="17"/>
      <c r="C12" s="101"/>
      <c r="D12" s="102"/>
      <c r="E12" s="103"/>
      <c r="F12" s="104"/>
    </row>
    <row r="13" spans="1:8" ht="15" customHeight="1" x14ac:dyDescent="0.2">
      <c r="A13" s="120" t="s">
        <v>4</v>
      </c>
      <c r="B13" s="120" t="s">
        <v>5</v>
      </c>
      <c r="C13" s="120" t="s">
        <v>6</v>
      </c>
      <c r="D13" s="25" t="s">
        <v>30</v>
      </c>
      <c r="E13" s="27" t="s">
        <v>2</v>
      </c>
      <c r="F13" s="27" t="s">
        <v>3</v>
      </c>
    </row>
    <row r="14" spans="1:8" x14ac:dyDescent="0.2">
      <c r="A14" s="89"/>
      <c r="B14" s="89"/>
      <c r="C14" s="89"/>
      <c r="D14" s="26" t="s">
        <v>31</v>
      </c>
      <c r="E14" s="18" t="s">
        <v>24</v>
      </c>
      <c r="F14" s="18" t="s">
        <v>24</v>
      </c>
      <c r="H14" s="13"/>
    </row>
    <row r="15" spans="1:8" ht="175.5" customHeight="1" x14ac:dyDescent="0.2">
      <c r="A15" s="121" t="s">
        <v>39</v>
      </c>
      <c r="B15" s="122"/>
      <c r="C15" s="122"/>
      <c r="D15" s="122"/>
      <c r="E15" s="122"/>
      <c r="F15" s="123"/>
    </row>
    <row r="16" spans="1:8" ht="271.5" customHeight="1" x14ac:dyDescent="0.2">
      <c r="A16" s="126" t="s">
        <v>28</v>
      </c>
      <c r="B16" s="19" t="s">
        <v>40</v>
      </c>
      <c r="C16" s="76">
        <v>1</v>
      </c>
      <c r="D16" s="76" t="s">
        <v>33</v>
      </c>
      <c r="E16" s="46"/>
      <c r="F16" s="49">
        <f>E16*C16</f>
        <v>0</v>
      </c>
    </row>
    <row r="17" spans="1:6" ht="206.25" customHeight="1" x14ac:dyDescent="0.2">
      <c r="A17" s="127"/>
      <c r="B17" s="20" t="s">
        <v>48</v>
      </c>
      <c r="C17" s="111"/>
      <c r="D17" s="111"/>
      <c r="E17" s="47"/>
      <c r="F17" s="50"/>
    </row>
    <row r="18" spans="1:6" x14ac:dyDescent="0.2">
      <c r="A18" s="127"/>
      <c r="B18" s="21" t="s">
        <v>20</v>
      </c>
      <c r="C18" s="111"/>
      <c r="D18" s="111"/>
      <c r="E18" s="47"/>
      <c r="F18" s="50"/>
    </row>
    <row r="19" spans="1:6" x14ac:dyDescent="0.2">
      <c r="A19" s="127"/>
      <c r="B19" s="22"/>
      <c r="C19" s="111"/>
      <c r="D19" s="111"/>
      <c r="E19" s="47"/>
      <c r="F19" s="50"/>
    </row>
    <row r="20" spans="1:6" x14ac:dyDescent="0.2">
      <c r="A20" s="127"/>
      <c r="B20" s="21" t="s">
        <v>21</v>
      </c>
      <c r="C20" s="111"/>
      <c r="D20" s="111"/>
      <c r="E20" s="47"/>
      <c r="F20" s="50"/>
    </row>
    <row r="21" spans="1:6" x14ac:dyDescent="0.2">
      <c r="A21" s="128"/>
      <c r="B21" s="22"/>
      <c r="C21" s="77"/>
      <c r="D21" s="77"/>
      <c r="E21" s="48"/>
      <c r="F21" s="51"/>
    </row>
    <row r="22" spans="1:6" s="28" customFormat="1" ht="23.25" customHeight="1" x14ac:dyDescent="0.2">
      <c r="A22" s="40" t="s">
        <v>29</v>
      </c>
      <c r="B22" s="19" t="s">
        <v>50</v>
      </c>
      <c r="C22" s="43">
        <v>1</v>
      </c>
      <c r="D22" s="43" t="s">
        <v>33</v>
      </c>
      <c r="E22" s="46"/>
      <c r="F22" s="49">
        <f>E22*C22</f>
        <v>0</v>
      </c>
    </row>
    <row r="23" spans="1:6" s="28" customFormat="1" x14ac:dyDescent="0.2">
      <c r="A23" s="41"/>
      <c r="B23" s="29" t="s">
        <v>20</v>
      </c>
      <c r="C23" s="44"/>
      <c r="D23" s="44"/>
      <c r="E23" s="47"/>
      <c r="F23" s="50"/>
    </row>
    <row r="24" spans="1:6" s="28" customFormat="1" x14ac:dyDescent="0.2">
      <c r="A24" s="41"/>
      <c r="B24" s="22"/>
      <c r="C24" s="44"/>
      <c r="D24" s="44"/>
      <c r="E24" s="47"/>
      <c r="F24" s="50"/>
    </row>
    <row r="25" spans="1:6" s="28" customFormat="1" x14ac:dyDescent="0.2">
      <c r="A25" s="41"/>
      <c r="B25" s="29" t="s">
        <v>21</v>
      </c>
      <c r="C25" s="44"/>
      <c r="D25" s="44"/>
      <c r="E25" s="47"/>
      <c r="F25" s="50"/>
    </row>
    <row r="26" spans="1:6" s="28" customFormat="1" x14ac:dyDescent="0.2">
      <c r="A26" s="42"/>
      <c r="B26" s="22"/>
      <c r="C26" s="45"/>
      <c r="D26" s="45"/>
      <c r="E26" s="48"/>
      <c r="F26" s="51"/>
    </row>
    <row r="27" spans="1:6" s="28" customFormat="1" ht="23.25" customHeight="1" x14ac:dyDescent="0.2">
      <c r="A27" s="40" t="s">
        <v>49</v>
      </c>
      <c r="B27" s="19" t="s">
        <v>54</v>
      </c>
      <c r="C27" s="43">
        <v>1</v>
      </c>
      <c r="D27" s="43" t="s">
        <v>33</v>
      </c>
      <c r="E27" s="46"/>
      <c r="F27" s="49">
        <f>E27*C27</f>
        <v>0</v>
      </c>
    </row>
    <row r="28" spans="1:6" s="28" customFormat="1" x14ac:dyDescent="0.2">
      <c r="A28" s="41"/>
      <c r="B28" s="29" t="s">
        <v>20</v>
      </c>
      <c r="C28" s="44"/>
      <c r="D28" s="44"/>
      <c r="E28" s="47"/>
      <c r="F28" s="50"/>
    </row>
    <row r="29" spans="1:6" s="28" customFormat="1" x14ac:dyDescent="0.2">
      <c r="A29" s="41"/>
      <c r="B29" s="22"/>
      <c r="C29" s="44"/>
      <c r="D29" s="44"/>
      <c r="E29" s="47"/>
      <c r="F29" s="50"/>
    </row>
    <row r="30" spans="1:6" s="28" customFormat="1" x14ac:dyDescent="0.2">
      <c r="A30" s="41"/>
      <c r="B30" s="29" t="s">
        <v>21</v>
      </c>
      <c r="C30" s="44"/>
      <c r="D30" s="44"/>
      <c r="E30" s="47"/>
      <c r="F30" s="50"/>
    </row>
    <row r="31" spans="1:6" s="28" customFormat="1" x14ac:dyDescent="0.2">
      <c r="A31" s="42"/>
      <c r="B31" s="22"/>
      <c r="C31" s="45"/>
      <c r="D31" s="45"/>
      <c r="E31" s="48"/>
      <c r="F31" s="51"/>
    </row>
    <row r="32" spans="1:6" s="28" customFormat="1" ht="77.25" customHeight="1" x14ac:dyDescent="0.2">
      <c r="A32" s="30"/>
      <c r="B32" s="19" t="s">
        <v>51</v>
      </c>
      <c r="C32" s="31"/>
      <c r="D32" s="31"/>
      <c r="E32" s="11"/>
      <c r="F32" s="9"/>
    </row>
    <row r="33" spans="1:6" s="28" customFormat="1" ht="51" customHeight="1" x14ac:dyDescent="0.2">
      <c r="A33" s="30"/>
      <c r="B33" s="19" t="s">
        <v>52</v>
      </c>
      <c r="C33" s="31"/>
      <c r="D33" s="31"/>
      <c r="E33" s="11"/>
      <c r="F33" s="9"/>
    </row>
    <row r="34" spans="1:6" ht="23.1" customHeight="1" x14ac:dyDescent="0.2">
      <c r="A34" s="7" t="s">
        <v>53</v>
      </c>
      <c r="B34" s="19" t="s">
        <v>25</v>
      </c>
      <c r="C34" s="12">
        <v>1</v>
      </c>
      <c r="D34" s="12" t="s">
        <v>33</v>
      </c>
      <c r="E34" s="10"/>
      <c r="F34" s="8">
        <f>E34*C34</f>
        <v>0</v>
      </c>
    </row>
    <row r="35" spans="1:6" ht="24.6" customHeight="1" x14ac:dyDescent="0.2">
      <c r="A35" s="61"/>
      <c r="B35" s="23" t="s">
        <v>42</v>
      </c>
      <c r="C35" s="76"/>
      <c r="D35" s="61"/>
      <c r="E35" s="61"/>
      <c r="F35" s="49"/>
    </row>
    <row r="36" spans="1:6" ht="26.45" customHeight="1" x14ac:dyDescent="0.2">
      <c r="A36" s="62"/>
      <c r="B36" s="24" t="s">
        <v>41</v>
      </c>
      <c r="C36" s="111"/>
      <c r="D36" s="62"/>
      <c r="E36" s="62"/>
      <c r="F36" s="50"/>
    </row>
    <row r="37" spans="1:6" ht="12.75" customHeight="1" x14ac:dyDescent="0.2">
      <c r="A37" s="67" t="s">
        <v>7</v>
      </c>
      <c r="B37" s="68"/>
      <c r="C37" s="68"/>
      <c r="D37" s="69"/>
      <c r="E37" s="4"/>
      <c r="F37" s="5"/>
    </row>
    <row r="38" spans="1:6" ht="12.75" customHeight="1" x14ac:dyDescent="0.2">
      <c r="A38" s="67" t="s">
        <v>17</v>
      </c>
      <c r="B38" s="68"/>
      <c r="C38" s="68"/>
      <c r="D38" s="69"/>
      <c r="E38" s="4"/>
      <c r="F38" s="5"/>
    </row>
    <row r="39" spans="1:6" ht="12.75" customHeight="1" x14ac:dyDescent="0.2">
      <c r="A39" s="67" t="s">
        <v>19</v>
      </c>
      <c r="B39" s="68"/>
      <c r="C39" s="68"/>
      <c r="D39" s="69"/>
      <c r="E39" s="4"/>
      <c r="F39" s="5"/>
    </row>
    <row r="40" spans="1:6" ht="15" customHeight="1" x14ac:dyDescent="0.2">
      <c r="A40" s="70" t="s">
        <v>23</v>
      </c>
      <c r="B40" s="71"/>
      <c r="C40" s="71"/>
      <c r="D40" s="72"/>
      <c r="E40" s="76">
        <f>IF(E39&lt;14,0,E38)</f>
        <v>0</v>
      </c>
      <c r="F40" s="78"/>
    </row>
    <row r="41" spans="1:6" ht="15" customHeight="1" x14ac:dyDescent="0.2">
      <c r="A41" s="73"/>
      <c r="B41" s="74"/>
      <c r="C41" s="74"/>
      <c r="D41" s="75"/>
      <c r="E41" s="77"/>
      <c r="F41" s="78"/>
    </row>
    <row r="42" spans="1:6" x14ac:dyDescent="0.2">
      <c r="A42" s="92" t="s">
        <v>43</v>
      </c>
      <c r="B42" s="93"/>
      <c r="C42" s="82" t="s">
        <v>8</v>
      </c>
      <c r="D42" s="83"/>
      <c r="E42" s="84"/>
      <c r="F42" s="38">
        <f>SUM(F16:F36)</f>
        <v>0</v>
      </c>
    </row>
    <row r="43" spans="1:6" x14ac:dyDescent="0.2">
      <c r="A43" s="34"/>
      <c r="B43" s="35"/>
      <c r="C43" s="85"/>
      <c r="D43" s="86"/>
      <c r="E43" s="87"/>
      <c r="F43" s="39"/>
    </row>
    <row r="44" spans="1:6" ht="12.75" customHeight="1" x14ac:dyDescent="0.2">
      <c r="A44" s="114" t="s">
        <v>44</v>
      </c>
      <c r="B44" s="115"/>
      <c r="C44" s="63" t="s">
        <v>27</v>
      </c>
      <c r="D44" s="64"/>
      <c r="E44" s="94">
        <v>19</v>
      </c>
      <c r="F44" s="36">
        <f>F42*(E44/100+1)-F42</f>
        <v>0</v>
      </c>
    </row>
    <row r="45" spans="1:6" x14ac:dyDescent="0.2">
      <c r="A45" s="34"/>
      <c r="B45" s="35"/>
      <c r="C45" s="65"/>
      <c r="D45" s="66"/>
      <c r="E45" s="95"/>
      <c r="F45" s="37"/>
    </row>
    <row r="46" spans="1:6" x14ac:dyDescent="0.2">
      <c r="A46" s="116"/>
      <c r="B46" s="117"/>
      <c r="C46" s="82" t="s">
        <v>9</v>
      </c>
      <c r="D46" s="83"/>
      <c r="E46" s="84"/>
      <c r="F46" s="90">
        <f>SUM(F42:F45)</f>
        <v>0</v>
      </c>
    </row>
    <row r="47" spans="1:6" x14ac:dyDescent="0.2">
      <c r="A47" s="118"/>
      <c r="B47" s="119"/>
      <c r="C47" s="85"/>
      <c r="D47" s="86"/>
      <c r="E47" s="87"/>
      <c r="F47" s="91"/>
    </row>
    <row r="48" spans="1:6" x14ac:dyDescent="0.2">
      <c r="A48" s="3"/>
      <c r="B48" s="2"/>
      <c r="C48" s="63" t="s">
        <v>10</v>
      </c>
      <c r="D48" s="112"/>
      <c r="E48" s="64"/>
      <c r="F48" s="32">
        <f>F46/100*E40</f>
        <v>0</v>
      </c>
    </row>
    <row r="49" spans="1:6" x14ac:dyDescent="0.2">
      <c r="A49" s="3"/>
      <c r="B49" s="2"/>
      <c r="C49" s="65"/>
      <c r="D49" s="113"/>
      <c r="E49" s="66"/>
      <c r="F49" s="33"/>
    </row>
    <row r="50" spans="1:6" ht="15" customHeight="1" x14ac:dyDescent="0.2">
      <c r="A50" s="88" t="s">
        <v>45</v>
      </c>
      <c r="B50" s="88"/>
      <c r="C50" s="82" t="s">
        <v>11</v>
      </c>
      <c r="D50" s="83"/>
      <c r="E50" s="84"/>
      <c r="F50" s="38">
        <f>F46-F48</f>
        <v>0</v>
      </c>
    </row>
    <row r="51" spans="1:6" x14ac:dyDescent="0.2">
      <c r="A51" s="88"/>
      <c r="B51" s="88"/>
      <c r="C51" s="85"/>
      <c r="D51" s="86"/>
      <c r="E51" s="87"/>
      <c r="F51" s="89"/>
    </row>
    <row r="52" spans="1:6" ht="51" customHeight="1" x14ac:dyDescent="0.2">
      <c r="A52" s="55" t="s">
        <v>14</v>
      </c>
      <c r="B52" s="56"/>
      <c r="C52" s="56"/>
      <c r="D52" s="56"/>
      <c r="E52" s="56"/>
      <c r="F52" s="57"/>
    </row>
    <row r="53" spans="1:6" ht="56.25" customHeight="1" x14ac:dyDescent="0.2">
      <c r="A53" s="58" t="s">
        <v>46</v>
      </c>
      <c r="B53" s="59"/>
      <c r="C53" s="59"/>
      <c r="D53" s="59"/>
      <c r="E53" s="59"/>
      <c r="F53" s="60"/>
    </row>
    <row r="54" spans="1:6" x14ac:dyDescent="0.2">
      <c r="A54" s="79" t="s">
        <v>47</v>
      </c>
      <c r="B54" s="80"/>
      <c r="C54" s="80"/>
      <c r="D54" s="80"/>
      <c r="E54" s="80"/>
      <c r="F54" s="81"/>
    </row>
    <row r="55" spans="1:6" x14ac:dyDescent="0.2">
      <c r="A55" s="52" t="s">
        <v>26</v>
      </c>
      <c r="B55" s="53"/>
      <c r="C55" s="53"/>
      <c r="D55" s="53"/>
      <c r="E55" s="53"/>
      <c r="F55" s="54"/>
    </row>
  </sheetData>
  <sheetProtection algorithmName="SHA-512" hashValue="3KqaU/x3qQbNUXioP21rUW6xryIY+zGFANcgpzRgY7/ghX+b6caKZCs5XuZaWm45l/XBMq+0EkARQ73DkObefQ==" saltValue="euLyjnzKuQkpfxP7NovYhw==" spinCount="100000" sheet="1" formatColumns="0" formatRows="0"/>
  <mergeCells count="66">
    <mergeCell ref="D16:D21"/>
    <mergeCell ref="C10:F10"/>
    <mergeCell ref="C16:C21"/>
    <mergeCell ref="E16:E21"/>
    <mergeCell ref="C12:F12"/>
    <mergeCell ref="C13:C14"/>
    <mergeCell ref="A15:F15"/>
    <mergeCell ref="B13:B14"/>
    <mergeCell ref="A7:B10"/>
    <mergeCell ref="A13:A14"/>
    <mergeCell ref="A16:A21"/>
    <mergeCell ref="F16:F21"/>
    <mergeCell ref="D35:D36"/>
    <mergeCell ref="C50:E51"/>
    <mergeCell ref="C48:E49"/>
    <mergeCell ref="C46:E47"/>
    <mergeCell ref="A44:B44"/>
    <mergeCell ref="A46:B47"/>
    <mergeCell ref="A42:B42"/>
    <mergeCell ref="E44:E45"/>
    <mergeCell ref="A1:B1"/>
    <mergeCell ref="C11:F11"/>
    <mergeCell ref="C9:F9"/>
    <mergeCell ref="C7:F7"/>
    <mergeCell ref="C5:F5"/>
    <mergeCell ref="C1:F1"/>
    <mergeCell ref="C6:F6"/>
    <mergeCell ref="C8:F8"/>
    <mergeCell ref="C2:F2"/>
    <mergeCell ref="B5:B6"/>
    <mergeCell ref="C4:F4"/>
    <mergeCell ref="C3:F3"/>
    <mergeCell ref="A37:D37"/>
    <mergeCell ref="C35:C36"/>
    <mergeCell ref="A55:F55"/>
    <mergeCell ref="A52:F52"/>
    <mergeCell ref="A53:F53"/>
    <mergeCell ref="E35:E36"/>
    <mergeCell ref="F35:F36"/>
    <mergeCell ref="C44:D45"/>
    <mergeCell ref="A38:D38"/>
    <mergeCell ref="A39:D39"/>
    <mergeCell ref="A40:D41"/>
    <mergeCell ref="E40:E41"/>
    <mergeCell ref="F40:F41"/>
    <mergeCell ref="A54:F54"/>
    <mergeCell ref="C42:E43"/>
    <mergeCell ref="A50:B51"/>
    <mergeCell ref="A35:A36"/>
    <mergeCell ref="F50:F51"/>
    <mergeCell ref="F48:F49"/>
    <mergeCell ref="A43:B43"/>
    <mergeCell ref="F44:F45"/>
    <mergeCell ref="F42:F43"/>
    <mergeCell ref="A22:A26"/>
    <mergeCell ref="C22:C26"/>
    <mergeCell ref="D22:D26"/>
    <mergeCell ref="E22:E26"/>
    <mergeCell ref="F22:F26"/>
    <mergeCell ref="A27:A31"/>
    <mergeCell ref="C27:C31"/>
    <mergeCell ref="D27:D31"/>
    <mergeCell ref="E27:E31"/>
    <mergeCell ref="F27:F31"/>
    <mergeCell ref="F46:F47"/>
    <mergeCell ref="A45:B45"/>
  </mergeCells>
  <dataValidations count="4">
    <dataValidation type="list" allowBlank="1" showInputMessage="1" showErrorMessage="1" sqref="A55:F55"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44:E45" xr:uid="{00000000-0002-0000-0000-000001000000}">
      <formula1>"0,7,19"</formula1>
    </dataValidation>
    <dataValidation type="list" allowBlank="1" showInputMessage="1" sqref="B36" xr:uid="{00000000-0002-0000-0000-000003000000}">
      <formula1>$H$59:$H$64</formula1>
    </dataValidation>
    <dataValidation type="list" allowBlank="1" promptTitle="Mengeneinheiten" sqref="D16:D36"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2026-05-18T05:20:51Z</cp:lastPrinted>
  <dcterms:created xsi:type="dcterms:W3CDTF">2019-07-22T13:28:59Z</dcterms:created>
  <dcterms:modified xsi:type="dcterms:W3CDTF">2026-05-19T12:37:18Z</dcterms:modified>
</cp:coreProperties>
</file>